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SF DETALLADO LDF" sheetId="1" r:id="rId1"/>
  </sheets>
  <calcPr calcId="145621"/>
</workbook>
</file>

<file path=xl/calcChain.xml><?xml version="1.0" encoding="utf-8"?>
<calcChain xmlns="http://schemas.openxmlformats.org/spreadsheetml/2006/main">
  <c r="F75" i="1" l="1"/>
  <c r="E75" i="1"/>
  <c r="E73" i="1"/>
  <c r="E68" i="1" s="1"/>
  <c r="E79" i="1" s="1"/>
  <c r="E71" i="1"/>
  <c r="F68" i="1"/>
  <c r="F79" i="1" s="1"/>
  <c r="F63" i="1"/>
  <c r="E63" i="1"/>
  <c r="C60" i="1"/>
  <c r="F57" i="1"/>
  <c r="E57" i="1"/>
  <c r="B55" i="1"/>
  <c r="B53" i="1"/>
  <c r="B52" i="1"/>
  <c r="B50" i="1"/>
  <c r="B60" i="1" s="1"/>
  <c r="F42" i="1"/>
  <c r="E42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B10" i="1"/>
  <c r="F9" i="1"/>
  <c r="F47" i="1" s="1"/>
  <c r="E9" i="1"/>
  <c r="E47" i="1" s="1"/>
  <c r="C9" i="1"/>
  <c r="C47" i="1" s="1"/>
  <c r="B9" i="1"/>
  <c r="B47" i="1" s="1"/>
  <c r="C62" i="1" l="1"/>
  <c r="F59" i="1"/>
  <c r="F81" i="1" s="1"/>
  <c r="B62" i="1"/>
  <c r="E59" i="1"/>
  <c r="E81" i="1" s="1"/>
</calcChain>
</file>

<file path=xl/sharedStrings.xml><?xml version="1.0" encoding="utf-8"?>
<sst xmlns="http://schemas.openxmlformats.org/spreadsheetml/2006/main" count="128" uniqueCount="125">
  <si>
    <t>Universidad Autónoma de Baja California</t>
  </si>
  <si>
    <t>Estado de Situación Financiera Detallado - LDF</t>
  </si>
  <si>
    <t xml:space="preserve">Al 31 de diciembre de 2017 y al 31 de diciembre de 2018 </t>
  </si>
  <si>
    <t>Cuenta pública de 218</t>
  </si>
  <si>
    <t>(PESOS)</t>
  </si>
  <si>
    <t xml:space="preserve">Concepto </t>
  </si>
  <si>
    <t>31 de diciembre de 2018</t>
  </si>
  <si>
    <t>31 de diciembre de 2017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</si>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</sst>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Soberana Sans"/>
      <family val="3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justify" vertical="top" wrapText="1"/>
    </xf>
    <xf numFmtId="3" fontId="5" fillId="0" borderId="11" xfId="0" applyNumberFormat="1" applyFont="1" applyFill="1" applyBorder="1" applyAlignment="1" applyProtection="1">
      <alignment horizontal="right" vertical="top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justify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3" fontId="4" fillId="0" borderId="11" xfId="0" applyNumberFormat="1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3" fontId="4" fillId="0" borderId="9" xfId="0" applyNumberFormat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0</xdr:row>
      <xdr:rowOff>25401</xdr:rowOff>
    </xdr:from>
    <xdr:to>
      <xdr:col>0</xdr:col>
      <xdr:colOff>1024466</xdr:colOff>
      <xdr:row>5</xdr:row>
      <xdr:rowOff>6579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34" y="25401"/>
          <a:ext cx="931332" cy="903198"/>
        </a:xfrm>
        <a:prstGeom prst="rect">
          <a:avLst/>
        </a:prstGeom>
      </xdr:spPr>
    </xdr:pic>
    <xdr:clientData/>
  </xdr:twoCellAnchor>
  <xdr:twoCellAnchor>
    <xdr:from>
      <xdr:col>0</xdr:col>
      <xdr:colOff>687705</xdr:colOff>
      <xdr:row>91</xdr:row>
      <xdr:rowOff>28575</xdr:rowOff>
    </xdr:from>
    <xdr:to>
      <xdr:col>1</xdr:col>
      <xdr:colOff>1905000</xdr:colOff>
      <xdr:row>94</xdr:row>
      <xdr:rowOff>59055</xdr:rowOff>
    </xdr:to>
    <xdr:sp macro="" textlink="">
      <xdr:nvSpPr>
        <xdr:cNvPr id="3" name="2 CuadroTexto"/>
        <xdr:cNvSpPr txBox="1"/>
      </xdr:nvSpPr>
      <xdr:spPr>
        <a:xfrm>
          <a:off x="687705" y="25182195"/>
          <a:ext cx="291655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</xdr:col>
      <xdr:colOff>790575</xdr:colOff>
      <xdr:row>91</xdr:row>
      <xdr:rowOff>5715</xdr:rowOff>
    </xdr:from>
    <xdr:to>
      <xdr:col>5</xdr:col>
      <xdr:colOff>668866</xdr:colOff>
      <xdr:row>94</xdr:row>
      <xdr:rowOff>43815</xdr:rowOff>
    </xdr:to>
    <xdr:sp macro="" textlink="">
      <xdr:nvSpPr>
        <xdr:cNvPr id="4" name="3 CuadroTexto"/>
        <xdr:cNvSpPr txBox="1"/>
      </xdr:nvSpPr>
      <xdr:spPr>
        <a:xfrm>
          <a:off x="4394835" y="25159335"/>
          <a:ext cx="4343611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435632</xdr:colOff>
      <xdr:row>91</xdr:row>
      <xdr:rowOff>175260</xdr:rowOff>
    </xdr:from>
    <xdr:to>
      <xdr:col>2</xdr:col>
      <xdr:colOff>76216</xdr:colOff>
      <xdr:row>92</xdr:row>
      <xdr:rowOff>0</xdr:rowOff>
    </xdr:to>
    <xdr:cxnSp macro="">
      <xdr:nvCxnSpPr>
        <xdr:cNvPr id="5" name="4 Conector recto"/>
        <xdr:cNvCxnSpPr/>
      </xdr:nvCxnSpPr>
      <xdr:spPr>
        <a:xfrm>
          <a:off x="435632" y="25328880"/>
          <a:ext cx="3244844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386083</xdr:colOff>
      <xdr:row>91</xdr:row>
      <xdr:rowOff>169333</xdr:rowOff>
    </xdr:from>
    <xdr:to>
      <xdr:col>5</xdr:col>
      <xdr:colOff>25409</xdr:colOff>
      <xdr:row>92</xdr:row>
      <xdr:rowOff>6773</xdr:rowOff>
    </xdr:to>
    <xdr:cxnSp macro="">
      <xdr:nvCxnSpPr>
        <xdr:cNvPr id="6" name="5 Conector recto"/>
        <xdr:cNvCxnSpPr/>
      </xdr:nvCxnSpPr>
      <xdr:spPr>
        <a:xfrm flipV="1">
          <a:off x="4904743" y="25322953"/>
          <a:ext cx="3190246" cy="203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93"/>
  <sheetViews>
    <sheetView tabSelected="1" view="pageBreakPreview" zoomScale="80" zoomScaleNormal="80" zoomScaleSheetLayoutView="80" workbookViewId="0">
      <selection activeCell="H44" sqref="H44"/>
    </sheetView>
  </sheetViews>
  <sheetFormatPr baseColWidth="10" defaultRowHeight="14.4"/>
  <cols>
    <col min="1" max="1" width="39.21875" customWidth="1"/>
    <col min="2" max="3" width="13.33203125" bestFit="1" customWidth="1"/>
    <col min="4" max="4" width="39.109375" customWidth="1"/>
    <col min="5" max="6" width="12.6640625" bestFit="1" customWidth="1"/>
    <col min="7" max="7" width="13.6640625" bestFit="1" customWidth="1"/>
  </cols>
  <sheetData>
    <row r="1" spans="1:6">
      <c r="A1" s="1" t="s">
        <v>0</v>
      </c>
      <c r="B1" s="2"/>
      <c r="C1" s="2"/>
      <c r="D1" s="2"/>
      <c r="E1" s="2"/>
      <c r="F1" s="3"/>
    </row>
    <row r="2" spans="1:6" ht="14.4" customHeight="1">
      <c r="A2" s="4" t="s">
        <v>1</v>
      </c>
      <c r="B2" s="5"/>
      <c r="C2" s="5"/>
      <c r="D2" s="5"/>
      <c r="E2" s="5"/>
      <c r="F2" s="6"/>
    </row>
    <row r="3" spans="1:6" ht="14.4" customHeight="1">
      <c r="A3" s="4" t="s">
        <v>2</v>
      </c>
      <c r="B3" s="5"/>
      <c r="C3" s="5"/>
      <c r="D3" s="5"/>
      <c r="E3" s="5"/>
      <c r="F3" s="6"/>
    </row>
    <row r="4" spans="1:6">
      <c r="A4" s="7" t="s">
        <v>3</v>
      </c>
      <c r="B4" s="8"/>
      <c r="C4" s="8"/>
      <c r="D4" s="8"/>
      <c r="E4" s="8"/>
      <c r="F4" s="9"/>
    </row>
    <row r="5" spans="1:6" ht="15" thickBot="1">
      <c r="A5" s="10" t="s">
        <v>4</v>
      </c>
      <c r="B5" s="11"/>
      <c r="C5" s="11"/>
      <c r="D5" s="11"/>
      <c r="E5" s="11"/>
      <c r="F5" s="12"/>
    </row>
    <row r="6" spans="1:6" ht="40.200000000000003" thickBot="1">
      <c r="A6" s="13" t="s">
        <v>5</v>
      </c>
      <c r="B6" s="14" t="s">
        <v>6</v>
      </c>
      <c r="C6" s="14" t="s">
        <v>7</v>
      </c>
      <c r="D6" s="14" t="s">
        <v>5</v>
      </c>
      <c r="E6" s="14" t="s">
        <v>6</v>
      </c>
      <c r="F6" s="14" t="s">
        <v>7</v>
      </c>
    </row>
    <row r="7" spans="1:6">
      <c r="A7" s="15" t="s">
        <v>8</v>
      </c>
      <c r="B7" s="15"/>
      <c r="C7" s="16"/>
      <c r="D7" s="16" t="s">
        <v>9</v>
      </c>
      <c r="E7" s="15"/>
      <c r="F7" s="16"/>
    </row>
    <row r="8" spans="1:6">
      <c r="A8" s="17" t="s">
        <v>10</v>
      </c>
      <c r="B8" s="18"/>
      <c r="C8" s="19"/>
      <c r="D8" s="20" t="s">
        <v>11</v>
      </c>
      <c r="E8" s="18"/>
      <c r="F8" s="19"/>
    </row>
    <row r="9" spans="1:6" ht="26.4">
      <c r="A9" s="18" t="s">
        <v>12</v>
      </c>
      <c r="B9" s="21">
        <f>SUM(B10:B16)</f>
        <v>445754169.19</v>
      </c>
      <c r="C9" s="21">
        <f>SUM(C10:C16)</f>
        <v>456324801</v>
      </c>
      <c r="D9" s="22" t="s">
        <v>13</v>
      </c>
      <c r="E9" s="21">
        <f>SUM(E10:E18)</f>
        <v>143383122.31999999</v>
      </c>
      <c r="F9" s="21">
        <f>SUM(F10:F18)</f>
        <v>137029695</v>
      </c>
    </row>
    <row r="10" spans="1:6" ht="26.4">
      <c r="A10" s="18" t="s">
        <v>14</v>
      </c>
      <c r="B10" s="23">
        <f>641830+83100+850+15858.11+1202031.29+8925.55+166520.42</f>
        <v>2119115.37</v>
      </c>
      <c r="C10" s="23">
        <v>2119050</v>
      </c>
      <c r="D10" s="22" t="s">
        <v>15</v>
      </c>
      <c r="E10" s="23">
        <v>22802441.780000001</v>
      </c>
      <c r="F10" s="23">
        <v>21692572</v>
      </c>
    </row>
    <row r="11" spans="1:6">
      <c r="A11" s="18" t="s">
        <v>16</v>
      </c>
      <c r="B11" s="23">
        <v>90462942.569999993</v>
      </c>
      <c r="C11" s="23">
        <v>165380863</v>
      </c>
      <c r="D11" s="22" t="s">
        <v>17</v>
      </c>
      <c r="E11" s="23">
        <v>9942.34</v>
      </c>
      <c r="F11" s="23">
        <v>448594</v>
      </c>
    </row>
    <row r="12" spans="1:6" ht="26.4">
      <c r="A12" s="18" t="s">
        <v>18</v>
      </c>
      <c r="B12" s="23">
        <v>0</v>
      </c>
      <c r="C12" s="23">
        <v>0</v>
      </c>
      <c r="D12" s="22" t="s">
        <v>19</v>
      </c>
      <c r="E12" s="23">
        <v>567216.80000000005</v>
      </c>
      <c r="F12" s="23">
        <v>0</v>
      </c>
    </row>
    <row r="13" spans="1:6" ht="26.4">
      <c r="A13" s="18" t="s">
        <v>20</v>
      </c>
      <c r="B13" s="23">
        <v>353172111.25</v>
      </c>
      <c r="C13" s="23">
        <v>288824888</v>
      </c>
      <c r="D13" s="22" t="s">
        <v>21</v>
      </c>
      <c r="E13" s="23">
        <v>0</v>
      </c>
      <c r="F13" s="23">
        <v>0</v>
      </c>
    </row>
    <row r="14" spans="1:6" ht="26.4">
      <c r="A14" s="18" t="s">
        <v>22</v>
      </c>
      <c r="B14" s="23">
        <v>0</v>
      </c>
      <c r="C14" s="23">
        <v>0</v>
      </c>
      <c r="D14" s="22" t="s">
        <v>23</v>
      </c>
      <c r="E14" s="23">
        <v>0</v>
      </c>
      <c r="F14" s="23">
        <v>0</v>
      </c>
    </row>
    <row r="15" spans="1:6" ht="26.4">
      <c r="A15" s="18" t="s">
        <v>24</v>
      </c>
      <c r="B15" s="23">
        <v>0</v>
      </c>
      <c r="C15" s="23">
        <v>0</v>
      </c>
      <c r="D15" s="22" t="s">
        <v>25</v>
      </c>
      <c r="E15" s="23">
        <v>0</v>
      </c>
      <c r="F15" s="23">
        <v>0</v>
      </c>
    </row>
    <row r="16" spans="1:6" ht="26.4">
      <c r="A16" s="18" t="s">
        <v>26</v>
      </c>
      <c r="B16" s="23">
        <v>0</v>
      </c>
      <c r="C16" s="23">
        <v>0</v>
      </c>
      <c r="D16" s="22" t="s">
        <v>27</v>
      </c>
      <c r="E16" s="23">
        <v>73831548.939999998</v>
      </c>
      <c r="F16" s="23">
        <v>89328714</v>
      </c>
    </row>
    <row r="17" spans="1:6" ht="26.4">
      <c r="A17" s="24" t="s">
        <v>28</v>
      </c>
      <c r="B17" s="21">
        <f>SUM(B18:B24)</f>
        <v>105724772.78</v>
      </c>
      <c r="C17" s="23">
        <f>SUM(C18:C24)</f>
        <v>125050995</v>
      </c>
      <c r="D17" s="22" t="s">
        <v>29</v>
      </c>
      <c r="E17" s="23">
        <v>51276.82</v>
      </c>
      <c r="F17" s="23">
        <v>58204</v>
      </c>
    </row>
    <row r="18" spans="1:6">
      <c r="A18" s="18" t="s">
        <v>30</v>
      </c>
      <c r="B18" s="23">
        <v>0</v>
      </c>
      <c r="C18" s="23">
        <v>0</v>
      </c>
      <c r="D18" s="22" t="s">
        <v>31</v>
      </c>
      <c r="E18" s="23">
        <v>46120695.640000001</v>
      </c>
      <c r="F18" s="23">
        <v>25501611</v>
      </c>
    </row>
    <row r="19" spans="1:6" ht="26.4">
      <c r="A19" s="18" t="s">
        <v>32</v>
      </c>
      <c r="B19" s="23">
        <v>13955036.98</v>
      </c>
      <c r="C19" s="23">
        <v>25066670</v>
      </c>
      <c r="D19" s="22" t="s">
        <v>33</v>
      </c>
      <c r="E19" s="23">
        <f>SUM(E20:E22)</f>
        <v>0</v>
      </c>
      <c r="F19" s="23">
        <f>SUM(F20:F22)</f>
        <v>0</v>
      </c>
    </row>
    <row r="20" spans="1:6" ht="26.4">
      <c r="A20" s="18" t="s">
        <v>34</v>
      </c>
      <c r="B20" s="23">
        <v>53149616.200000003</v>
      </c>
      <c r="C20" s="23">
        <v>53859236</v>
      </c>
      <c r="D20" s="22" t="s">
        <v>35</v>
      </c>
      <c r="E20" s="23">
        <v>0</v>
      </c>
      <c r="F20" s="23">
        <v>0</v>
      </c>
    </row>
    <row r="21" spans="1:6" ht="26.4">
      <c r="A21" s="18" t="s">
        <v>36</v>
      </c>
      <c r="B21" s="23">
        <v>0</v>
      </c>
      <c r="C21" s="23">
        <v>0</v>
      </c>
      <c r="D21" s="22" t="s">
        <v>37</v>
      </c>
      <c r="E21" s="23">
        <v>0</v>
      </c>
      <c r="F21" s="23">
        <v>0</v>
      </c>
    </row>
    <row r="22" spans="1:6" ht="26.4">
      <c r="A22" s="18" t="s">
        <v>38</v>
      </c>
      <c r="B22" s="23">
        <v>1740278.94</v>
      </c>
      <c r="C22" s="23">
        <v>1366726</v>
      </c>
      <c r="D22" s="22" t="s">
        <v>39</v>
      </c>
      <c r="E22" s="23">
        <v>0</v>
      </c>
      <c r="F22" s="23">
        <v>0</v>
      </c>
    </row>
    <row r="23" spans="1:6" ht="26.4">
      <c r="A23" s="18" t="s">
        <v>40</v>
      </c>
      <c r="B23" s="23">
        <v>2037328.94</v>
      </c>
      <c r="C23" s="23">
        <v>1515873</v>
      </c>
      <c r="D23" s="22" t="s">
        <v>41</v>
      </c>
      <c r="E23" s="23">
        <f>SUM(E24:E25)</f>
        <v>0</v>
      </c>
      <c r="F23" s="23">
        <f>SUM(F24:F25)</f>
        <v>0</v>
      </c>
    </row>
    <row r="24" spans="1:6" ht="26.4">
      <c r="A24" s="18" t="s">
        <v>42</v>
      </c>
      <c r="B24" s="23">
        <v>34842511.719999999</v>
      </c>
      <c r="C24" s="23">
        <v>43242490</v>
      </c>
      <c r="D24" s="22" t="s">
        <v>43</v>
      </c>
      <c r="E24" s="23">
        <v>0</v>
      </c>
      <c r="F24" s="23">
        <v>0</v>
      </c>
    </row>
    <row r="25" spans="1:6" ht="26.4">
      <c r="A25" s="18" t="s">
        <v>44</v>
      </c>
      <c r="B25" s="23">
        <f>SUM(B26:B30)</f>
        <v>400903.62</v>
      </c>
      <c r="C25" s="23">
        <f>SUM(C26:C30)</f>
        <v>11189600</v>
      </c>
      <c r="D25" s="22" t="s">
        <v>45</v>
      </c>
      <c r="E25" s="23">
        <v>0</v>
      </c>
      <c r="F25" s="23">
        <v>0</v>
      </c>
    </row>
    <row r="26" spans="1:6" ht="39.6">
      <c r="A26" s="18" t="s">
        <v>46</v>
      </c>
      <c r="B26" s="23">
        <v>400903.62</v>
      </c>
      <c r="C26" s="23">
        <v>11189600</v>
      </c>
      <c r="D26" s="22" t="s">
        <v>47</v>
      </c>
      <c r="E26" s="23">
        <v>0</v>
      </c>
      <c r="F26" s="23">
        <v>0</v>
      </c>
    </row>
    <row r="27" spans="1:6" ht="26.4">
      <c r="A27" s="18" t="s">
        <v>48</v>
      </c>
      <c r="B27" s="23">
        <v>0</v>
      </c>
      <c r="C27" s="23">
        <v>0</v>
      </c>
      <c r="D27" s="22" t="s">
        <v>49</v>
      </c>
      <c r="E27" s="23">
        <f>SUM(E28:E30)</f>
        <v>0</v>
      </c>
      <c r="F27" s="23">
        <f>SUM(F28:F30)</f>
        <v>0</v>
      </c>
    </row>
    <row r="28" spans="1:6" ht="26.4">
      <c r="A28" s="18" t="s">
        <v>50</v>
      </c>
      <c r="B28" s="23">
        <v>0</v>
      </c>
      <c r="C28" s="23">
        <v>0</v>
      </c>
      <c r="D28" s="22" t="s">
        <v>51</v>
      </c>
      <c r="E28" s="23">
        <v>0</v>
      </c>
      <c r="F28" s="23">
        <v>0</v>
      </c>
    </row>
    <row r="29" spans="1:6" ht="26.4">
      <c r="A29" s="18" t="s">
        <v>52</v>
      </c>
      <c r="B29" s="23">
        <v>0</v>
      </c>
      <c r="C29" s="23">
        <v>0</v>
      </c>
      <c r="D29" s="22" t="s">
        <v>53</v>
      </c>
      <c r="E29" s="23">
        <v>0</v>
      </c>
      <c r="F29" s="23">
        <v>0</v>
      </c>
    </row>
    <row r="30" spans="1:6" ht="26.4">
      <c r="A30" s="18" t="s">
        <v>54</v>
      </c>
      <c r="B30" s="23">
        <v>0</v>
      </c>
      <c r="C30" s="23">
        <v>0</v>
      </c>
      <c r="D30" s="22" t="s">
        <v>55</v>
      </c>
      <c r="E30" s="23">
        <v>0</v>
      </c>
      <c r="F30" s="23">
        <v>0</v>
      </c>
    </row>
    <row r="31" spans="1:6" ht="39.6">
      <c r="A31" s="18" t="s">
        <v>56</v>
      </c>
      <c r="B31" s="23">
        <f>SUM(B32:B36)</f>
        <v>10747632.6</v>
      </c>
      <c r="C31" s="23">
        <f>SUM(C32:C36)</f>
        <v>10447611</v>
      </c>
      <c r="D31" s="22" t="s">
        <v>57</v>
      </c>
      <c r="E31" s="23">
        <f>SUM(E32:E37)</f>
        <v>29930.25</v>
      </c>
      <c r="F31" s="23">
        <f>SUM(F32:F37)</f>
        <v>29930.25</v>
      </c>
    </row>
    <row r="32" spans="1:6">
      <c r="A32" s="18" t="s">
        <v>58</v>
      </c>
      <c r="B32" s="23">
        <v>981055.72</v>
      </c>
      <c r="C32" s="23">
        <v>954824</v>
      </c>
      <c r="D32" s="22" t="s">
        <v>59</v>
      </c>
      <c r="E32" s="23">
        <v>29930.25</v>
      </c>
      <c r="F32" s="23">
        <v>29930.25</v>
      </c>
    </row>
    <row r="33" spans="1:6">
      <c r="A33" s="18" t="s">
        <v>60</v>
      </c>
      <c r="B33" s="23">
        <v>8177214.96</v>
      </c>
      <c r="C33" s="23">
        <v>7701353</v>
      </c>
      <c r="D33" s="22" t="s">
        <v>61</v>
      </c>
      <c r="E33" s="23">
        <v>0</v>
      </c>
      <c r="F33" s="23">
        <v>0</v>
      </c>
    </row>
    <row r="34" spans="1:6" ht="26.4">
      <c r="A34" s="18" t="s">
        <v>62</v>
      </c>
      <c r="B34" s="23">
        <v>0</v>
      </c>
      <c r="C34" s="23">
        <v>0</v>
      </c>
      <c r="D34" s="22" t="s">
        <v>63</v>
      </c>
      <c r="E34" s="23">
        <v>0</v>
      </c>
      <c r="F34" s="23">
        <v>0</v>
      </c>
    </row>
    <row r="35" spans="1:6" ht="26.4">
      <c r="A35" s="18" t="s">
        <v>64</v>
      </c>
      <c r="B35" s="23">
        <v>1589361.92</v>
      </c>
      <c r="C35" s="23">
        <v>1791434</v>
      </c>
      <c r="D35" s="22" t="s">
        <v>65</v>
      </c>
      <c r="E35" s="23">
        <v>0</v>
      </c>
      <c r="F35" s="23">
        <v>0</v>
      </c>
    </row>
    <row r="36" spans="1:6" ht="26.4">
      <c r="A36" s="18" t="s">
        <v>66</v>
      </c>
      <c r="B36" s="23">
        <v>0</v>
      </c>
      <c r="C36" s="23">
        <v>0</v>
      </c>
      <c r="D36" s="22" t="s">
        <v>67</v>
      </c>
      <c r="E36" s="23">
        <v>0</v>
      </c>
      <c r="F36" s="23">
        <v>0</v>
      </c>
    </row>
    <row r="37" spans="1:6" ht="26.4">
      <c r="A37" s="18" t="s">
        <v>68</v>
      </c>
      <c r="B37" s="23">
        <v>43488153.649999999</v>
      </c>
      <c r="C37" s="23">
        <v>39761914</v>
      </c>
      <c r="D37" s="22" t="s">
        <v>69</v>
      </c>
      <c r="E37" s="23">
        <v>0</v>
      </c>
      <c r="F37" s="23">
        <v>0</v>
      </c>
    </row>
    <row r="38" spans="1:6" ht="26.4">
      <c r="A38" s="18" t="s">
        <v>70</v>
      </c>
      <c r="B38" s="23">
        <f>+B39+B40</f>
        <v>-20664207.489999998</v>
      </c>
      <c r="C38" s="23">
        <f>+C39+C40</f>
        <v>-25885462</v>
      </c>
      <c r="D38" s="22" t="s">
        <v>71</v>
      </c>
      <c r="E38" s="23">
        <f>SUM(E39:E41)</f>
        <v>3963978.59</v>
      </c>
      <c r="F38" s="23">
        <f>SUM(F39:F41)</f>
        <v>3963978.59</v>
      </c>
    </row>
    <row r="39" spans="1:6" ht="39.6">
      <c r="A39" s="18" t="s">
        <v>72</v>
      </c>
      <c r="B39" s="23">
        <v>-20664207.489999998</v>
      </c>
      <c r="C39" s="23">
        <v>-25885462</v>
      </c>
      <c r="D39" s="22" t="s">
        <v>73</v>
      </c>
      <c r="E39" s="23">
        <v>3963978.59</v>
      </c>
      <c r="F39" s="23">
        <v>3963978.59</v>
      </c>
    </row>
    <row r="40" spans="1:6" ht="26.4">
      <c r="A40" s="18" t="s">
        <v>74</v>
      </c>
      <c r="B40" s="23">
        <v>0</v>
      </c>
      <c r="C40" s="23">
        <v>0</v>
      </c>
      <c r="D40" s="22" t="s">
        <v>75</v>
      </c>
      <c r="E40" s="23">
        <v>0</v>
      </c>
      <c r="F40" s="23">
        <v>0</v>
      </c>
    </row>
    <row r="41" spans="1:6" ht="26.4">
      <c r="A41" s="18" t="s">
        <v>76</v>
      </c>
      <c r="B41" s="23">
        <f>SUM(B42:B45)</f>
        <v>0</v>
      </c>
      <c r="C41" s="23">
        <v>0</v>
      </c>
      <c r="D41" s="22" t="s">
        <v>77</v>
      </c>
      <c r="E41" s="23">
        <v>0</v>
      </c>
      <c r="F41" s="23">
        <v>0</v>
      </c>
    </row>
    <row r="42" spans="1:6">
      <c r="A42" s="18" t="s">
        <v>78</v>
      </c>
      <c r="B42" s="23">
        <v>0</v>
      </c>
      <c r="C42" s="23">
        <v>0</v>
      </c>
      <c r="D42" s="22" t="s">
        <v>79</v>
      </c>
      <c r="E42" s="23">
        <f>SUM(E43:E45)</f>
        <v>1079161.48</v>
      </c>
      <c r="F42" s="23">
        <f>SUM(F43:F45)</f>
        <v>1141037</v>
      </c>
    </row>
    <row r="43" spans="1:6" ht="26.4">
      <c r="A43" s="18" t="s">
        <v>80</v>
      </c>
      <c r="B43" s="23">
        <v>0</v>
      </c>
      <c r="C43" s="23">
        <v>0</v>
      </c>
      <c r="D43" s="22" t="s">
        <v>81</v>
      </c>
      <c r="E43" s="23">
        <v>1079161.48</v>
      </c>
      <c r="F43" s="23">
        <v>1141037</v>
      </c>
    </row>
    <row r="44" spans="1:6" ht="39.6">
      <c r="A44" s="18" t="s">
        <v>82</v>
      </c>
      <c r="B44" s="23">
        <v>0</v>
      </c>
      <c r="C44" s="23">
        <v>0</v>
      </c>
      <c r="D44" s="22" t="s">
        <v>83</v>
      </c>
      <c r="E44" s="23">
        <v>0</v>
      </c>
      <c r="F44" s="23">
        <v>0</v>
      </c>
    </row>
    <row r="45" spans="1:6">
      <c r="A45" s="18" t="s">
        <v>84</v>
      </c>
      <c r="B45" s="23">
        <v>0</v>
      </c>
      <c r="C45" s="23">
        <v>0</v>
      </c>
      <c r="D45" s="22" t="s">
        <v>85</v>
      </c>
      <c r="E45" s="23">
        <v>0</v>
      </c>
      <c r="F45" s="23">
        <v>0</v>
      </c>
    </row>
    <row r="46" spans="1:6">
      <c r="A46" s="18"/>
      <c r="B46" s="23"/>
      <c r="C46" s="23"/>
      <c r="D46" s="22"/>
      <c r="E46" s="23"/>
      <c r="F46" s="23"/>
    </row>
    <row r="47" spans="1:6" ht="26.4">
      <c r="A47" s="17" t="s">
        <v>86</v>
      </c>
      <c r="B47" s="23">
        <f>+B9+B17+B25+B31+B37+B38</f>
        <v>585451424.35000002</v>
      </c>
      <c r="C47" s="23">
        <f>+C9+C17+C25+C31+C37+C38</f>
        <v>616889459</v>
      </c>
      <c r="D47" s="20" t="s">
        <v>87</v>
      </c>
      <c r="E47" s="23">
        <f>+E9+E19+E23+E26+E27+E31+E38+E42</f>
        <v>148456192.63999999</v>
      </c>
      <c r="F47" s="23">
        <f>+F9+F19+F23+F26+F27+F31+F38+F42</f>
        <v>142164640.84</v>
      </c>
    </row>
    <row r="48" spans="1:6">
      <c r="A48" s="17"/>
      <c r="B48" s="23"/>
      <c r="C48" s="23"/>
      <c r="D48" s="20"/>
      <c r="E48" s="25"/>
      <c r="F48" s="25"/>
    </row>
    <row r="49" spans="1:6">
      <c r="A49" s="17" t="s">
        <v>88</v>
      </c>
      <c r="B49" s="23"/>
      <c r="C49" s="23"/>
      <c r="D49" s="20" t="s">
        <v>89</v>
      </c>
      <c r="E49" s="23"/>
      <c r="F49" s="23"/>
    </row>
    <row r="50" spans="1:6">
      <c r="A50" s="17" t="s">
        <v>90</v>
      </c>
      <c r="B50" s="23">
        <f>583603811.55+3714.2</f>
        <v>583607525.75</v>
      </c>
      <c r="C50" s="23">
        <v>852857406</v>
      </c>
      <c r="D50" s="20" t="s">
        <v>91</v>
      </c>
      <c r="E50" s="23">
        <v>0</v>
      </c>
      <c r="F50" s="23">
        <v>14292979</v>
      </c>
    </row>
    <row r="51" spans="1:6" ht="26.4">
      <c r="A51" s="17" t="s">
        <v>92</v>
      </c>
      <c r="B51" s="23">
        <v>881913.29</v>
      </c>
      <c r="C51" s="23">
        <v>881913</v>
      </c>
      <c r="D51" s="20" t="s">
        <v>93</v>
      </c>
      <c r="E51" s="23">
        <v>0</v>
      </c>
      <c r="F51" s="23">
        <v>0</v>
      </c>
    </row>
    <row r="52" spans="1:6" ht="26.4">
      <c r="A52" s="17" t="s">
        <v>94</v>
      </c>
      <c r="B52" s="23">
        <f>779286323.81+3960236498.78+13861873.68+26120851.45</f>
        <v>4779505547.7200003</v>
      </c>
      <c r="C52" s="23">
        <v>4584547314</v>
      </c>
      <c r="D52" s="20" t="s">
        <v>95</v>
      </c>
      <c r="E52" s="23">
        <v>0</v>
      </c>
      <c r="F52" s="23">
        <v>0</v>
      </c>
    </row>
    <row r="53" spans="1:6">
      <c r="A53" s="17" t="s">
        <v>96</v>
      </c>
      <c r="B53" s="23">
        <f>788130667.2+437194704.18+849475196.36+136339389.39+301484+4208156+4046979.99</f>
        <v>2219696577.1199999</v>
      </c>
      <c r="C53" s="23">
        <v>2066748347</v>
      </c>
      <c r="D53" s="20" t="s">
        <v>97</v>
      </c>
      <c r="E53" s="23">
        <v>0</v>
      </c>
      <c r="F53" s="23">
        <v>0</v>
      </c>
    </row>
    <row r="54" spans="1:6" ht="39.6">
      <c r="A54" s="17" t="s">
        <v>98</v>
      </c>
      <c r="B54" s="23">
        <v>19376568.399999999</v>
      </c>
      <c r="C54" s="23">
        <v>16952564</v>
      </c>
      <c r="D54" s="20" t="s">
        <v>99</v>
      </c>
      <c r="E54" s="23">
        <v>0</v>
      </c>
      <c r="F54" s="23">
        <v>0</v>
      </c>
    </row>
    <row r="55" spans="1:6" ht="26.4">
      <c r="A55" s="17" t="s">
        <v>100</v>
      </c>
      <c r="B55" s="23">
        <f>-2601436970.24+-1681567824.33</f>
        <v>-4283004794.5699997</v>
      </c>
      <c r="C55" s="23">
        <v>-4084533253</v>
      </c>
      <c r="D55" s="20" t="s">
        <v>101</v>
      </c>
      <c r="E55" s="23">
        <v>646660914</v>
      </c>
      <c r="F55" s="23">
        <v>373453845</v>
      </c>
    </row>
    <row r="56" spans="1:6">
      <c r="A56" s="17" t="s">
        <v>102</v>
      </c>
      <c r="B56" s="23">
        <v>0</v>
      </c>
      <c r="C56" s="23">
        <v>0</v>
      </c>
      <c r="D56" s="20"/>
      <c r="E56" s="23"/>
      <c r="F56" s="23"/>
    </row>
    <row r="57" spans="1:6" ht="26.4">
      <c r="A57" s="17" t="s">
        <v>103</v>
      </c>
      <c r="B57" s="23">
        <v>0</v>
      </c>
      <c r="C57" s="23">
        <v>0</v>
      </c>
      <c r="D57" s="20" t="s">
        <v>104</v>
      </c>
      <c r="E57" s="23">
        <f>+E55+E54+E53+E52+E51+E50</f>
        <v>646660914</v>
      </c>
      <c r="F57" s="23">
        <f>+F55+F54+F53+F52+F51+F50</f>
        <v>387746824</v>
      </c>
    </row>
    <row r="58" spans="1:6">
      <c r="A58" s="17" t="s">
        <v>105</v>
      </c>
      <c r="B58" s="23">
        <v>7605067.7400000002</v>
      </c>
      <c r="C58" s="23">
        <v>7605068</v>
      </c>
      <c r="D58" s="20"/>
      <c r="E58" s="23"/>
      <c r="F58" s="23"/>
    </row>
    <row r="59" spans="1:6">
      <c r="A59" s="17"/>
      <c r="B59" s="23"/>
      <c r="C59" s="23"/>
      <c r="D59" s="20" t="s">
        <v>106</v>
      </c>
      <c r="E59" s="23">
        <f>+E57+E47</f>
        <v>795117106.63999999</v>
      </c>
      <c r="F59" s="23">
        <f>+F57+F47</f>
        <v>529911464.84000003</v>
      </c>
    </row>
    <row r="60" spans="1:6" ht="26.4">
      <c r="A60" s="17" t="s">
        <v>107</v>
      </c>
      <c r="B60" s="23">
        <f>+B50+B51+B52+B53+B54+B55+B56+B57+B58</f>
        <v>3327668405.4499998</v>
      </c>
      <c r="C60" s="23">
        <f>+C50+C51+C52+C53+C54+C55+C56+C57+C58</f>
        <v>3445059359</v>
      </c>
      <c r="D60" s="20"/>
      <c r="E60" s="23"/>
      <c r="F60" s="23"/>
    </row>
    <row r="61" spans="1:6">
      <c r="A61" s="17"/>
      <c r="B61" s="23"/>
      <c r="C61" s="23"/>
      <c r="D61" s="20" t="s">
        <v>108</v>
      </c>
      <c r="E61" s="23"/>
      <c r="F61" s="23"/>
    </row>
    <row r="62" spans="1:6">
      <c r="A62" s="17" t="s">
        <v>109</v>
      </c>
      <c r="B62" s="23">
        <f>+B60+B47</f>
        <v>3913119829.7999997</v>
      </c>
      <c r="C62" s="23">
        <f>+C60+C47</f>
        <v>4061948818</v>
      </c>
      <c r="D62" s="20"/>
      <c r="E62" s="23"/>
      <c r="F62" s="23"/>
    </row>
    <row r="63" spans="1:6" ht="26.4">
      <c r="A63" s="17"/>
      <c r="B63" s="23"/>
      <c r="C63" s="23"/>
      <c r="D63" s="20" t="s">
        <v>110</v>
      </c>
      <c r="E63" s="23">
        <f>SUM(E64:E66)</f>
        <v>1719517024.6700001</v>
      </c>
      <c r="F63" s="23">
        <f>SUM(F64:F66)</f>
        <v>1598821774.23</v>
      </c>
    </row>
    <row r="64" spans="1:6">
      <c r="A64" s="17"/>
      <c r="B64" s="23"/>
      <c r="C64" s="23"/>
      <c r="D64" s="20" t="s">
        <v>111</v>
      </c>
      <c r="E64" s="23">
        <v>1686868283.4400001</v>
      </c>
      <c r="F64" s="23">
        <v>1566173033</v>
      </c>
    </row>
    <row r="65" spans="1:6">
      <c r="A65" s="17"/>
      <c r="B65" s="23"/>
      <c r="C65" s="23"/>
      <c r="D65" s="20" t="s">
        <v>112</v>
      </c>
      <c r="E65" s="23">
        <v>32648741.23</v>
      </c>
      <c r="F65" s="23">
        <v>32648741.23</v>
      </c>
    </row>
    <row r="66" spans="1:6" ht="26.4">
      <c r="A66" s="17"/>
      <c r="B66" s="23"/>
      <c r="C66" s="23"/>
      <c r="D66" s="20" t="s">
        <v>113</v>
      </c>
      <c r="E66" s="23">
        <v>0</v>
      </c>
      <c r="F66" s="23">
        <v>0</v>
      </c>
    </row>
    <row r="67" spans="1:6">
      <c r="A67" s="17"/>
      <c r="B67" s="23"/>
      <c r="C67" s="23"/>
      <c r="D67" s="20"/>
      <c r="E67" s="23"/>
      <c r="F67" s="23"/>
    </row>
    <row r="68" spans="1:6" ht="26.4">
      <c r="A68" s="17"/>
      <c r="B68" s="23"/>
      <c r="C68" s="23"/>
      <c r="D68" s="20" t="s">
        <v>114</v>
      </c>
      <c r="E68" s="23">
        <f>SUM(E69:E73)</f>
        <v>1398485698.4200003</v>
      </c>
      <c r="F68" s="23">
        <f>SUM(F69:F73)</f>
        <v>1933215579</v>
      </c>
    </row>
    <row r="69" spans="1:6" ht="26.4">
      <c r="A69" s="17"/>
      <c r="B69" s="23"/>
      <c r="C69" s="23"/>
      <c r="D69" s="20" t="s">
        <v>115</v>
      </c>
      <c r="E69" s="23">
        <v>-276957913</v>
      </c>
      <c r="F69" s="23">
        <v>38084251</v>
      </c>
    </row>
    <row r="70" spans="1:6">
      <c r="A70" s="17"/>
      <c r="B70" s="23"/>
      <c r="C70" s="23"/>
      <c r="D70" s="20" t="s">
        <v>116</v>
      </c>
      <c r="E70" s="23">
        <v>1168912254.9300001</v>
      </c>
      <c r="F70" s="23">
        <v>1130828004</v>
      </c>
    </row>
    <row r="71" spans="1:6">
      <c r="A71" s="17"/>
      <c r="B71" s="23"/>
      <c r="C71" s="23"/>
      <c r="D71" s="20" t="s">
        <v>117</v>
      </c>
      <c r="E71" s="23">
        <f>23071192.09+614775015.51</f>
        <v>637846207.60000002</v>
      </c>
      <c r="F71" s="23">
        <v>640826422</v>
      </c>
    </row>
    <row r="72" spans="1:6">
      <c r="A72" s="17"/>
      <c r="B72" s="23"/>
      <c r="C72" s="23"/>
      <c r="D72" s="20" t="s">
        <v>118</v>
      </c>
      <c r="E72" s="23">
        <v>0</v>
      </c>
      <c r="F72" s="23">
        <v>0</v>
      </c>
    </row>
    <row r="73" spans="1:6" ht="26.4">
      <c r="A73" s="17"/>
      <c r="B73" s="23"/>
      <c r="C73" s="23"/>
      <c r="D73" s="20" t="s">
        <v>119</v>
      </c>
      <c r="E73" s="23">
        <f>9423883.89-140738735</f>
        <v>-131314851.11</v>
      </c>
      <c r="F73" s="23">
        <v>123476902</v>
      </c>
    </row>
    <row r="74" spans="1:6">
      <c r="A74" s="17"/>
      <c r="B74" s="23"/>
      <c r="C74" s="23"/>
      <c r="D74" s="20"/>
      <c r="E74" s="25"/>
      <c r="F74" s="25"/>
    </row>
    <row r="75" spans="1:6" ht="39.6">
      <c r="A75" s="17"/>
      <c r="B75" s="23"/>
      <c r="C75" s="23"/>
      <c r="D75" s="20" t="s">
        <v>120</v>
      </c>
      <c r="E75" s="26">
        <f>SUM(E76:E77)</f>
        <v>0</v>
      </c>
      <c r="F75" s="26">
        <f>SUM(F76:F77)</f>
        <v>0</v>
      </c>
    </row>
    <row r="76" spans="1:6">
      <c r="A76" s="17"/>
      <c r="B76" s="23"/>
      <c r="C76" s="23"/>
      <c r="D76" s="20" t="s">
        <v>121</v>
      </c>
      <c r="E76" s="27">
        <v>0</v>
      </c>
      <c r="F76" s="27">
        <v>0</v>
      </c>
    </row>
    <row r="77" spans="1:6" ht="26.4">
      <c r="A77" s="17"/>
      <c r="B77" s="23"/>
      <c r="C77" s="23"/>
      <c r="D77" s="20" t="s">
        <v>122</v>
      </c>
      <c r="E77" s="27">
        <v>0</v>
      </c>
      <c r="F77" s="27">
        <v>0</v>
      </c>
    </row>
    <row r="78" spans="1:6">
      <c r="A78" s="17"/>
      <c r="B78" s="23"/>
      <c r="C78" s="23"/>
      <c r="D78" s="20"/>
      <c r="E78" s="25"/>
      <c r="F78" s="25"/>
    </row>
    <row r="79" spans="1:6" ht="26.4">
      <c r="A79" s="17"/>
      <c r="B79" s="23"/>
      <c r="C79" s="23"/>
      <c r="D79" s="20" t="s">
        <v>123</v>
      </c>
      <c r="E79" s="23">
        <f>+E68+E63</f>
        <v>3118002723.0900002</v>
      </c>
      <c r="F79" s="23">
        <f>+F68+F63</f>
        <v>3532037353.23</v>
      </c>
    </row>
    <row r="80" spans="1:6">
      <c r="A80" s="17"/>
      <c r="B80" s="23"/>
      <c r="C80" s="23"/>
      <c r="D80" s="20"/>
      <c r="E80" s="25"/>
      <c r="F80" s="25"/>
    </row>
    <row r="81" spans="1:8" ht="26.4">
      <c r="A81" s="17"/>
      <c r="B81" s="23"/>
      <c r="C81" s="23"/>
      <c r="D81" s="20" t="s">
        <v>124</v>
      </c>
      <c r="E81" s="26">
        <f>+E79+E59</f>
        <v>3913119829.73</v>
      </c>
      <c r="F81" s="26">
        <f>+F79+F59</f>
        <v>4061948818.0700002</v>
      </c>
      <c r="G81" s="28"/>
      <c r="H81" s="28"/>
    </row>
    <row r="82" spans="1:8">
      <c r="A82" s="17"/>
      <c r="B82" s="23"/>
      <c r="C82" s="23"/>
      <c r="D82" s="20"/>
      <c r="E82" s="19"/>
      <c r="F82" s="17"/>
    </row>
    <row r="83" spans="1:8">
      <c r="A83" s="17"/>
      <c r="B83" s="23"/>
      <c r="C83" s="23"/>
      <c r="D83" s="20"/>
      <c r="E83" s="19"/>
      <c r="F83" s="17"/>
    </row>
    <row r="84" spans="1:8">
      <c r="A84" s="17"/>
      <c r="B84" s="29"/>
      <c r="C84" s="19"/>
      <c r="D84" s="20"/>
      <c r="E84" s="19"/>
      <c r="F84" s="17"/>
    </row>
    <row r="85" spans="1:8" ht="15" thickBot="1">
      <c r="A85" s="30"/>
      <c r="B85" s="31"/>
      <c r="C85" s="32"/>
      <c r="D85" s="33"/>
      <c r="E85" s="32"/>
      <c r="F85" s="30"/>
    </row>
    <row r="89" spans="1:8">
      <c r="A89" s="34"/>
      <c r="B89" s="34"/>
      <c r="C89" s="35"/>
      <c r="D89" s="35"/>
      <c r="E89" s="35"/>
      <c r="F89" s="35"/>
    </row>
    <row r="90" spans="1:8">
      <c r="E90" s="36"/>
      <c r="F90" s="36"/>
    </row>
    <row r="91" spans="1:8">
      <c r="A91" s="37"/>
      <c r="B91" s="37"/>
      <c r="C91" s="37"/>
      <c r="D91" s="37"/>
    </row>
    <row r="92" spans="1:8">
      <c r="A92" s="37"/>
      <c r="B92" s="37"/>
      <c r="C92" s="37"/>
      <c r="D92" s="37"/>
    </row>
    <row r="93" spans="1:8">
      <c r="A93" s="37"/>
      <c r="B93" s="37"/>
      <c r="C93" s="37"/>
      <c r="D93" s="37"/>
    </row>
  </sheetData>
  <mergeCells count="9">
    <mergeCell ref="E90:F90"/>
    <mergeCell ref="A1:F1"/>
    <mergeCell ref="A2:F2"/>
    <mergeCell ref="A3:F3"/>
    <mergeCell ref="A4:F4"/>
    <mergeCell ref="A5:F5"/>
    <mergeCell ref="A89:B89"/>
    <mergeCell ref="C89:D89"/>
    <mergeCell ref="E89:F89"/>
  </mergeCells>
  <printOptions horizontalCentered="1"/>
  <pageMargins left="0.31496062992125984" right="0.27559055118110237" top="0.32" bottom="0.42" header="0.31496062992125984" footer="0.31496062992125984"/>
  <pageSetup scale="63" orientation="portrait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 LDF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2019-03-05T01:34:05Z</dcterms:created>
  <dcterms:modified xsi:type="dcterms:W3CDTF">2019-03-05T01:34:17Z</dcterms:modified>
</cp:coreProperties>
</file>